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RGIO\Desktop\TJA REC. FIN\ENTREGA ASE\DIRECCION ADMINISTRATIVA\2025\CRITERIOS IFS 2025 OPD´S\Formatos\4.3. IP\"/>
    </mc:Choice>
  </mc:AlternateContent>
  <bookViews>
    <workbookView xWindow="0" yWindow="0" windowWidth="13860" windowHeight="11130"/>
  </bookViews>
  <sheets>
    <sheet name="IP-4" sheetId="3" r:id="rId1"/>
  </sheets>
  <definedNames>
    <definedName name="_xlnm.Print_Area" localSheetId="0">'IP-4'!$B$2:$I$91</definedName>
    <definedName name="_xlnm.Print_Titles" localSheetId="0">'IP-4'!$3:$9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2" i="3" l="1"/>
  <c r="H82" i="3"/>
  <c r="G82" i="3"/>
  <c r="F82" i="3"/>
  <c r="E82" i="3"/>
  <c r="D82" i="3"/>
  <c r="D74" i="3"/>
  <c r="I81" i="3"/>
  <c r="I80" i="3"/>
  <c r="I79" i="3"/>
  <c r="I78" i="3"/>
  <c r="I77" i="3"/>
  <c r="I76" i="3"/>
  <c r="I75" i="3"/>
  <c r="I74" i="3"/>
  <c r="H74" i="3"/>
  <c r="G74" i="3"/>
  <c r="F74" i="3"/>
  <c r="E74" i="3"/>
  <c r="I73" i="3"/>
  <c r="I72" i="3"/>
  <c r="I71" i="3"/>
  <c r="I70" i="3" s="1"/>
  <c r="H70" i="3"/>
  <c r="G70" i="3"/>
  <c r="F70" i="3"/>
  <c r="E70" i="3"/>
  <c r="D70" i="3"/>
  <c r="I69" i="3"/>
  <c r="I68" i="3"/>
  <c r="I67" i="3"/>
  <c r="I66" i="3"/>
  <c r="I65" i="3"/>
  <c r="I64" i="3"/>
  <c r="I63" i="3"/>
  <c r="I62" i="3" s="1"/>
  <c r="H62" i="3"/>
  <c r="G62" i="3"/>
  <c r="F62" i="3"/>
  <c r="E62" i="3"/>
  <c r="D62" i="3"/>
  <c r="I61" i="3"/>
  <c r="I60" i="3"/>
  <c r="I59" i="3"/>
  <c r="I58" i="3" s="1"/>
  <c r="H58" i="3"/>
  <c r="G58" i="3"/>
  <c r="F58" i="3"/>
  <c r="E58" i="3"/>
  <c r="D58" i="3"/>
  <c r="I57" i="3"/>
  <c r="I56" i="3"/>
  <c r="I55" i="3"/>
  <c r="I54" i="3"/>
  <c r="I53" i="3"/>
  <c r="I48" i="3" s="1"/>
  <c r="I52" i="3"/>
  <c r="I51" i="3"/>
  <c r="I50" i="3"/>
  <c r="I49" i="3"/>
  <c r="H48" i="3"/>
  <c r="G48" i="3"/>
  <c r="F48" i="3"/>
  <c r="E48" i="3"/>
  <c r="D48" i="3"/>
  <c r="I47" i="3"/>
  <c r="I46" i="3"/>
  <c r="I45" i="3"/>
  <c r="I44" i="3"/>
  <c r="I43" i="3"/>
  <c r="I42" i="3"/>
  <c r="I41" i="3"/>
  <c r="I38" i="3" s="1"/>
  <c r="I40" i="3"/>
  <c r="I39" i="3"/>
  <c r="H38" i="3"/>
  <c r="G38" i="3"/>
  <c r="F38" i="3"/>
  <c r="E38" i="3"/>
  <c r="D38" i="3"/>
  <c r="I37" i="3"/>
  <c r="I36" i="3"/>
  <c r="I35" i="3"/>
  <c r="I34" i="3"/>
  <c r="I33" i="3"/>
  <c r="I32" i="3"/>
  <c r="I31" i="3"/>
  <c r="I30" i="3"/>
  <c r="I29" i="3"/>
  <c r="I28" i="3" s="1"/>
  <c r="H28" i="3"/>
  <c r="G28" i="3"/>
  <c r="F28" i="3"/>
  <c r="E28" i="3"/>
  <c r="D28" i="3"/>
  <c r="I27" i="3"/>
  <c r="I26" i="3"/>
  <c r="I25" i="3"/>
  <c r="I24" i="3"/>
  <c r="I23" i="3"/>
  <c r="I22" i="3"/>
  <c r="I21" i="3"/>
  <c r="I20" i="3"/>
  <c r="I19" i="3"/>
  <c r="I18" i="3" s="1"/>
  <c r="H18" i="3"/>
  <c r="G18" i="3"/>
  <c r="F18" i="3"/>
  <c r="E18" i="3"/>
  <c r="D18" i="3"/>
  <c r="I10" i="3"/>
  <c r="I12" i="3"/>
  <c r="I17" i="3"/>
  <c r="I16" i="3"/>
  <c r="I15" i="3"/>
  <c r="I14" i="3"/>
  <c r="I13" i="3"/>
  <c r="I11" i="3"/>
  <c r="H10" i="3"/>
  <c r="G10" i="3"/>
  <c r="F10" i="3"/>
  <c r="E10" i="3"/>
  <c r="D10" i="3"/>
  <c r="F17" i="3"/>
  <c r="F16" i="3"/>
  <c r="F15" i="3"/>
  <c r="F14" i="3"/>
  <c r="F13" i="3"/>
  <c r="F11" i="3"/>
</calcChain>
</file>

<file path=xl/sharedStrings.xml><?xml version="1.0" encoding="utf-8"?>
<sst xmlns="http://schemas.openxmlformats.org/spreadsheetml/2006/main" count="88" uniqueCount="88">
  <si>
    <t>Modificado</t>
  </si>
  <si>
    <t>Devengado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</si>
  <si>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</si>
  <si>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</si>
  <si>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</si>
  <si>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</si>
  <si>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</si>
  <si>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</si>
  <si>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</si>
  <si>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</si>
  <si>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</si>
  <si>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</si>
  <si>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</si>
  <si>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</si>
  <si>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</si>
  <si>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</si>
  <si>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</si>
  <si>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</si>
  <si>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</si>
  <si>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</si>
  <si>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</si>
  <si>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</si>
  <si>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</si>
  <si>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</si>
  <si>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</si>
  <si>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</si>
  <si>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</si>
  <si>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</si>
  <si>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</si>
  <si>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</si>
  <si>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</si>
  <si>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</si>
  <si>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</si>
  <si>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</si>
  <si>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</si>
  <si>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</si>
  <si>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</si>
  <si>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</si>
  <si>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</si>
  <si>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</si>
  <si>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</si>
  <si>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</si>
  <si>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</si>
  <si>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</si>
  <si>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</si>
  <si>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</si>
  <si>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</si>
  <si>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</si>
  <si>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</si>
  <si>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</si>
  <si>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</si>
  <si>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</si>
  <si>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</si>
  <si>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</si>
  <si>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</si>
  <si>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</si>
  <si>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</si>
  <si>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</si>
  <si>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</si>
  <si>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</si>
  <si>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</si>
  <si>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</si>
  <si>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</si>
  <si>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</si>
  <si>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</si>
  <si>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</si>
  <si>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</si>
  <si>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</si>
  <si>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</si>
  <si>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</si>
  <si>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</si>
  <si>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</si>
  <si>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</si>
  <si>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</si>
  <si>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</si>
  <si>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</si>
  <si>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</si>
  <si>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</si>
  <si>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</si>
  <si>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</si>
  <si>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</si>
  <si>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</si>
  <si>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</si>
  <si>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</si>
  <si>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</si>
  <si>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Formato IP-4</t>
  </si>
  <si>
    <t>TRIBUNAL DE JUSTICIA ADMINISTRATIVA DEL ESTADO DE GUERRERO</t>
  </si>
  <si>
    <t>Del 01 de enero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</si>
</sst>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Border="1" applyAlignment="1">
      <alignment vertical="center" wrapText="1"/>
    </xf>
    <xf numFmtId="1" fontId="5" fillId="2" borderId="13" xfId="3" applyNumberFormat="1" applyFont="1" applyFill="1" applyBorder="1" applyAlignment="1" applyProtection="1">
      <alignment horizontal="right"/>
      <protection locked="0"/>
    </xf>
    <xf numFmtId="0" fontId="7" fillId="0" borderId="9" xfId="2" applyFont="1" applyBorder="1" applyAlignment="1">
      <alignment horizontal="justify" vertical="center" wrapText="1"/>
    </xf>
    <xf numFmtId="0" fontId="7" fillId="0" borderId="11" xfId="2" applyFont="1" applyBorder="1" applyAlignment="1">
      <alignment horizontal="justify" vertical="center" wrapText="1"/>
    </xf>
    <xf numFmtId="0" fontId="3" fillId="0" borderId="5" xfId="2" applyFont="1" applyBorder="1" applyAlignment="1">
      <alignment vertical="center" wrapText="1"/>
    </xf>
    <xf numFmtId="0" fontId="0" fillId="0" borderId="0" xfId="0" applyBorder="1"/>
    <xf numFmtId="0" fontId="3" fillId="0" borderId="14" xfId="2" applyFont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3" fillId="0" borderId="15" xfId="2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16" xfId="2" applyFont="1" applyBorder="1" applyAlignment="1">
      <alignment horizontal="center" vertical="center" wrapText="1"/>
    </xf>
    <xf numFmtId="0" fontId="3" fillId="0" borderId="17" xfId="2" applyFont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2" fillId="0" borderId="0" xfId="20" applyFont="1" applyFill="1" applyBorder="1" applyAlignment="1">
      <alignment vertical="center"/>
    </xf>
    <xf numFmtId="0" fontId="0" fillId="0" borderId="0" xfId="0" applyAlignment="1"/>
    <xf numFmtId="164" fontId="5" fillId="2" borderId="13" xfId="21" applyNumberFormat="1" applyFont="1" applyFill="1" applyBorder="1" applyAlignment="1" applyProtection="1">
      <alignment horizontal="right"/>
      <protection locked="0"/>
    </xf>
    <xf numFmtId="164" fontId="5" fillId="2" borderId="13" xfId="21" applyNumberFormat="1" applyFont="1" applyFill="1" applyBorder="1" applyAlignment="1">
      <alignment horizontal="right"/>
    </xf>
    <xf numFmtId="164" fontId="6" fillId="2" borderId="13" xfId="21" applyNumberFormat="1" applyFont="1" applyFill="1" applyBorder="1" applyAlignment="1">
      <alignment horizontal="right"/>
    </xf>
    <xf numFmtId="0" fontId="5" fillId="2" borderId="13" xfId="21" applyNumberFormat="1" applyFont="1" applyFill="1" applyBorder="1" applyAlignment="1">
      <alignment horizontal="right"/>
    </xf>
    <xf numFmtId="165" fontId="6" fillId="4" borderId="13" xfId="15" applyNumberFormat="1" applyFont="1" applyFill="1" applyBorder="1" applyAlignment="1" applyProtection="1">
      <alignment horizontal="right" vertical="center"/>
      <protection locked="0"/>
    </xf>
    <xf numFmtId="165" fontId="6" fillId="4" borderId="13" xfId="15" applyNumberFormat="1" applyFont="1" applyFill="1" applyBorder="1" applyAlignment="1">
      <alignment horizontal="right" vertical="center"/>
    </xf>
    <xf numFmtId="165" fontId="5" fillId="4" borderId="13" xfId="15" applyNumberFormat="1" applyFont="1" applyFill="1" applyBorder="1" applyAlignment="1" applyProtection="1">
      <alignment horizontal="right" vertical="center"/>
      <protection locked="0"/>
    </xf>
    <xf numFmtId="165" fontId="5" fillId="4" borderId="13" xfId="15" applyNumberFormat="1" applyFont="1" applyFill="1" applyBorder="1" applyAlignment="1">
      <alignment horizontal="right" vertical="center"/>
    </xf>
    <xf numFmtId="165" fontId="6" fillId="4" borderId="12" xfId="15" applyNumberFormat="1" applyFont="1" applyFill="1" applyBorder="1" applyAlignment="1">
      <alignment horizontal="right" vertical="center"/>
    </xf>
    <xf numFmtId="0" fontId="8" fillId="0" borderId="4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</cellXfs>
  <cellStyles count="22">
    <cellStyle name="Millares" xfId="21" builtinId="3"/>
    <cellStyle name="Millares 2 2" xfId="15"/>
    <cellStyle name="Millares 2 3" xfId="3"/>
    <cellStyle name="Millares 5" xfId="1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32808</xdr:colOff>
      <xdr:row>84</xdr:row>
      <xdr:rowOff>56622</xdr:rowOff>
    </xdr:from>
    <xdr:to>
      <xdr:col>2</xdr:col>
      <xdr:colOff>1447800</xdr:colOff>
      <xdr:row>91</xdr:row>
      <xdr:rowOff>62458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8BC699-F0C2-4D39-8D92-F9CCA658EB3A}"/>
            </a:ext>
          </a:extLst>
        </xdr:cNvPr>
        <xdr:cNvSpPr txBox="1">
          <a:spLocks noChangeArrowheads="1"/>
        </xdr:cNvSpPr>
      </xdr:nvSpPr>
      <xdr:spPr bwMode="auto">
        <a:xfrm>
          <a:off x="261408" y="18897072"/>
          <a:ext cx="1776942" cy="1339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Elaboró</a:t>
          </a: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___________________________</a:t>
          </a: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L.C.</a:t>
          </a:r>
          <a:r>
            <a:rPr lang="es-MX" sz="1000" b="1" i="0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Ana Isabel Alcaraz Espino</a:t>
          </a:r>
        </a:p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Jefa de </a:t>
          </a:r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Departamento de  Recursos Financieros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1676400</xdr:colOff>
      <xdr:row>84</xdr:row>
      <xdr:rowOff>57678</xdr:rowOff>
    </xdr:from>
    <xdr:to>
      <xdr:col>4</xdr:col>
      <xdr:colOff>284045</xdr:colOff>
      <xdr:row>89</xdr:row>
      <xdr:rowOff>132610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268B23CA-6E63-4E0C-B5FC-31AA4AEB62C6}"/>
            </a:ext>
          </a:extLst>
        </xdr:cNvPr>
        <xdr:cNvSpPr txBox="1">
          <a:spLocks noChangeArrowheads="1"/>
        </xdr:cNvSpPr>
      </xdr:nvSpPr>
      <xdr:spPr bwMode="auto">
        <a:xfrm>
          <a:off x="2266950" y="18898128"/>
          <a:ext cx="1855670" cy="1027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Revisó</a:t>
          </a: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__________________________</a:t>
          </a:r>
        </a:p>
        <a:p>
          <a:pPr algn="ctr"/>
          <a:r>
            <a:rPr lang="es-MX" sz="1000" b="1">
              <a:effectLst/>
              <a:latin typeface="+mn-lt"/>
              <a:ea typeface="+mn-ea"/>
              <a:cs typeface="+mn-cs"/>
            </a:rPr>
            <a:t>Mtra. Olga Lidia García Teodoro</a:t>
          </a:r>
        </a:p>
        <a:p>
          <a:pPr algn="ctr" fontAlgn="base"/>
          <a:r>
            <a:rPr lang="es-MX" sz="1000" b="1">
              <a:effectLst/>
              <a:latin typeface="+mn-lt"/>
              <a:ea typeface="+mn-ea"/>
              <a:cs typeface="+mn-cs"/>
            </a:rPr>
            <a:t>Directora Administrativa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473604</xdr:colOff>
      <xdr:row>84</xdr:row>
      <xdr:rowOff>28575</xdr:rowOff>
    </xdr:from>
    <xdr:to>
      <xdr:col>6</xdr:col>
      <xdr:colOff>401109</xdr:colOff>
      <xdr:row>89</xdr:row>
      <xdr:rowOff>188912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51CCC50-7B01-43A5-86BE-82A6F98A1961}"/>
            </a:ext>
          </a:extLst>
        </xdr:cNvPr>
        <xdr:cNvSpPr txBox="1">
          <a:spLocks noChangeArrowheads="1"/>
        </xdr:cNvSpPr>
      </xdr:nvSpPr>
      <xdr:spPr bwMode="auto">
        <a:xfrm flipH="1">
          <a:off x="4312179" y="18869025"/>
          <a:ext cx="1689630" cy="1112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Aprobó</a:t>
          </a: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________________________</a:t>
          </a:r>
        </a:p>
        <a:p>
          <a:pPr algn="ctr"/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Mtro. Luis Camacho Mancilla</a:t>
          </a:r>
        </a:p>
        <a:p>
          <a:pPr algn="ctr"/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Magistrado Presidente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548217</xdr:colOff>
      <xdr:row>83</xdr:row>
      <xdr:rowOff>148167</xdr:rowOff>
    </xdr:from>
    <xdr:to>
      <xdr:col>8</xdr:col>
      <xdr:colOff>821267</xdr:colOff>
      <xdr:row>90</xdr:row>
      <xdr:rowOff>31799</xdr:rowOff>
    </xdr:to>
    <xdr:sp macro="" textlink="">
      <xdr:nvSpPr>
        <xdr:cNvPr id="10" name="CuadroTexto 2">
          <a:extLst>
            <a:ext uri="{FF2B5EF4-FFF2-40B4-BE49-F238E27FC236}">
              <a16:creationId xmlns:a16="http://schemas.microsoft.com/office/drawing/2014/main" id="{F87CB1EE-087A-4E95-8037-A6B77019E4A3}"/>
            </a:ext>
          </a:extLst>
        </xdr:cNvPr>
        <xdr:cNvSpPr txBox="1"/>
      </xdr:nvSpPr>
      <xdr:spPr>
        <a:xfrm>
          <a:off x="6148917" y="18798117"/>
          <a:ext cx="1711325" cy="1217132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>
          <a:noAutofit/>
        </a:bodyPr>
        <a:lstStyle/>
        <a:p>
          <a:pPr algn="ctr">
            <a:lnSpc>
              <a:spcPts val="17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Vo. Bo. </a:t>
          </a:r>
          <a:endParaRPr lang="es-MX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8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</a:t>
          </a:r>
          <a:endParaRPr lang="es-MX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ts val="11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Mtra.</a:t>
          </a:r>
          <a:r>
            <a:rPr lang="es-MX" sz="1000" b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Elva Ramirez Venancio</a:t>
          </a:r>
          <a:endParaRPr lang="es-MX" sz="1000" b="1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ts val="11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Contralora</a:t>
          </a:r>
          <a:r>
            <a:rPr lang="es-MX" sz="1000" b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Interno</a:t>
          </a:r>
          <a:endParaRPr lang="es-MX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93"/>
  <sheetViews>
    <sheetView showGridLines="0" tabSelected="1" topLeftCell="I24" zoomScaleNormal="100" workbookViewId="0">
      <selection activeCell="N34" sqref="N34"/>
    </sheetView>
  </sheetViews>
  <sheetFormatPr baseColWidth="10" defaultRowHeight="15" x14ac:dyDescent="0.25"/>
  <cols>
    <col min="1" max="1" width="3.42578125" customWidth="1"/>
    <col min="2" max="2" width="5.42578125" customWidth="1"/>
    <col min="3" max="3" width="37.140625" customWidth="1"/>
    <col min="4" max="4" width="13.42578125" customWidth="1"/>
    <col min="5" max="5" width="13.28515625" customWidth="1"/>
    <col min="6" max="6" width="12" customWidth="1"/>
    <col min="7" max="7" width="11.5703125" customWidth="1"/>
    <col min="8" max="8" width="10.7109375" customWidth="1"/>
    <col min="9" max="9" width="13.28515625" customWidth="1"/>
  </cols>
  <sheetData>
    <row r="2" spans="2:9" x14ac:dyDescent="0.25">
      <c r="I2" s="12" t="s">
        <v>85</v>
      </c>
    </row>
    <row r="3" spans="2:9" x14ac:dyDescent="0.25">
      <c r="B3" s="31" t="s">
        <v>86</v>
      </c>
      <c r="C3" s="32"/>
      <c r="D3" s="32"/>
      <c r="E3" s="32"/>
      <c r="F3" s="32"/>
      <c r="G3" s="32"/>
      <c r="H3" s="32"/>
      <c r="I3" s="33"/>
    </row>
    <row r="4" spans="2:9" x14ac:dyDescent="0.25">
      <c r="B4" s="34" t="s">
        <v>2</v>
      </c>
      <c r="C4" s="35"/>
      <c r="D4" s="35"/>
      <c r="E4" s="35"/>
      <c r="F4" s="35"/>
      <c r="G4" s="35"/>
      <c r="H4" s="35"/>
      <c r="I4" s="36"/>
    </row>
    <row r="5" spans="2:9" x14ac:dyDescent="0.25">
      <c r="B5" s="34" t="s">
        <v>3</v>
      </c>
      <c r="C5" s="35"/>
      <c r="D5" s="35"/>
      <c r="E5" s="35"/>
      <c r="F5" s="35"/>
      <c r="G5" s="35"/>
      <c r="H5" s="35"/>
      <c r="I5" s="36"/>
    </row>
    <row r="6" spans="2:9" x14ac:dyDescent="0.25">
      <c r="B6" s="37" t="s">
        <v>87</v>
      </c>
      <c r="C6" s="38"/>
      <c r="D6" s="38"/>
      <c r="E6" s="38"/>
      <c r="F6" s="38"/>
      <c r="G6" s="38"/>
      <c r="H6" s="38"/>
      <c r="I6" s="39"/>
    </row>
    <row r="7" spans="2:9" x14ac:dyDescent="0.25">
      <c r="B7" s="40" t="s">
        <v>4</v>
      </c>
      <c r="C7" s="41"/>
      <c r="D7" s="46" t="s">
        <v>5</v>
      </c>
      <c r="E7" s="47"/>
      <c r="F7" s="47"/>
      <c r="G7" s="47"/>
      <c r="H7" s="48"/>
      <c r="I7" s="49" t="s">
        <v>6</v>
      </c>
    </row>
    <row r="8" spans="2:9" ht="24" x14ac:dyDescent="0.25">
      <c r="B8" s="42"/>
      <c r="C8" s="43"/>
      <c r="D8" s="15" t="s">
        <v>7</v>
      </c>
      <c r="E8" s="17" t="s">
        <v>8</v>
      </c>
      <c r="F8" s="15" t="s">
        <v>0</v>
      </c>
      <c r="G8" s="15" t="s">
        <v>1</v>
      </c>
      <c r="H8" s="15" t="s">
        <v>9</v>
      </c>
      <c r="I8" s="49"/>
    </row>
    <row r="9" spans="2:9" x14ac:dyDescent="0.25">
      <c r="B9" s="44"/>
      <c r="C9" s="45"/>
      <c r="D9" s="16">
        <v>1</v>
      </c>
      <c r="E9" s="16">
        <v>2</v>
      </c>
      <c r="F9" s="16" t="s">
        <v>10</v>
      </c>
      <c r="G9" s="16">
        <v>4</v>
      </c>
      <c r="H9" s="16">
        <v>5</v>
      </c>
      <c r="I9" s="16" t="s">
        <v>11</v>
      </c>
    </row>
    <row r="10" spans="2:9" ht="13.5" customHeight="1" x14ac:dyDescent="0.25">
      <c r="B10" s="29" t="s">
        <v>12</v>
      </c>
      <c r="C10" s="30"/>
      <c r="D10" s="22">
        <f>SUM(D11:D17)</f>
        <v>118451833.99999997</v>
      </c>
      <c r="E10" s="22">
        <f t="shared" ref="E10:H10" si="0">SUM(E11:E17)</f>
        <v>226877.52</v>
      </c>
      <c r="F10" s="22">
        <f t="shared" si="0"/>
        <v>118678711.51999997</v>
      </c>
      <c r="G10" s="22">
        <f t="shared" si="0"/>
        <v>46723414.469999999</v>
      </c>
      <c r="H10" s="22">
        <f t="shared" si="0"/>
        <v>43825794.670000002</v>
      </c>
      <c r="I10" s="22">
        <f>+F10-G10</f>
        <v>71955297.049999967</v>
      </c>
    </row>
    <row r="11" spans="2:9" ht="25.5" customHeight="1" x14ac:dyDescent="0.25">
      <c r="B11" s="1"/>
      <c r="C11" s="2" t="s">
        <v>13</v>
      </c>
      <c r="D11" s="20">
        <v>83131280.629999995</v>
      </c>
      <c r="E11" s="3">
        <v>0</v>
      </c>
      <c r="F11" s="21">
        <f>+D11+E11</f>
        <v>83131280.629999995</v>
      </c>
      <c r="G11" s="20">
        <v>39523265.039999999</v>
      </c>
      <c r="H11" s="20">
        <v>39523265.039999999</v>
      </c>
      <c r="I11" s="21">
        <f t="shared" ref="I11:I17" si="1">+F11-G11</f>
        <v>43608015.589999996</v>
      </c>
    </row>
    <row r="12" spans="2:9" ht="25.5" customHeight="1" x14ac:dyDescent="0.25">
      <c r="B12" s="1"/>
      <c r="C12" s="2" t="s">
        <v>14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23">
        <f>+F12-G12</f>
        <v>0</v>
      </c>
    </row>
    <row r="13" spans="2:9" ht="16.5" customHeight="1" x14ac:dyDescent="0.25">
      <c r="B13" s="1"/>
      <c r="C13" s="2" t="s">
        <v>15</v>
      </c>
      <c r="D13" s="20">
        <v>18161992.27</v>
      </c>
      <c r="E13" s="3">
        <v>0</v>
      </c>
      <c r="F13" s="21">
        <f t="shared" ref="F13:F17" si="2">+D13+E13</f>
        <v>18161992.27</v>
      </c>
      <c r="G13" s="3">
        <v>0</v>
      </c>
      <c r="H13" s="3">
        <v>0</v>
      </c>
      <c r="I13" s="21">
        <f t="shared" si="1"/>
        <v>18161992.27</v>
      </c>
    </row>
    <row r="14" spans="2:9" ht="12.75" customHeight="1" x14ac:dyDescent="0.25">
      <c r="B14" s="1"/>
      <c r="C14" s="2" t="s">
        <v>16</v>
      </c>
      <c r="D14" s="20">
        <v>8462174.2400000002</v>
      </c>
      <c r="E14" s="3">
        <v>0</v>
      </c>
      <c r="F14" s="21">
        <f t="shared" si="2"/>
        <v>8462174.2400000002</v>
      </c>
      <c r="G14" s="20">
        <v>4246161.0999999996</v>
      </c>
      <c r="H14" s="20">
        <v>2691078.82</v>
      </c>
      <c r="I14" s="21">
        <f t="shared" si="1"/>
        <v>4216013.1400000006</v>
      </c>
    </row>
    <row r="15" spans="2:9" ht="13.5" customHeight="1" x14ac:dyDescent="0.25">
      <c r="B15" s="1"/>
      <c r="C15" s="2" t="s">
        <v>17</v>
      </c>
      <c r="D15" s="20">
        <v>6470825.5499999998</v>
      </c>
      <c r="E15" s="20">
        <v>226877.52</v>
      </c>
      <c r="F15" s="21">
        <f t="shared" si="2"/>
        <v>6697703.0699999994</v>
      </c>
      <c r="G15" s="20">
        <v>2953988.33</v>
      </c>
      <c r="H15" s="20">
        <v>1611450.81</v>
      </c>
      <c r="I15" s="21">
        <f t="shared" si="1"/>
        <v>3743714.7399999993</v>
      </c>
    </row>
    <row r="16" spans="2:9" x14ac:dyDescent="0.25">
      <c r="B16" s="1"/>
      <c r="C16" s="2" t="s">
        <v>18</v>
      </c>
      <c r="D16" s="20">
        <v>214899.74</v>
      </c>
      <c r="E16" s="3">
        <v>0</v>
      </c>
      <c r="F16" s="21">
        <f t="shared" si="2"/>
        <v>214899.74</v>
      </c>
      <c r="G16" s="3">
        <v>0</v>
      </c>
      <c r="H16" s="3">
        <v>0</v>
      </c>
      <c r="I16" s="21">
        <f t="shared" si="1"/>
        <v>214899.74</v>
      </c>
    </row>
    <row r="17" spans="2:9" ht="13.5" customHeight="1" x14ac:dyDescent="0.25">
      <c r="B17" s="1"/>
      <c r="C17" s="2" t="s">
        <v>19</v>
      </c>
      <c r="D17" s="20">
        <v>2010661.57</v>
      </c>
      <c r="E17" s="3">
        <v>0</v>
      </c>
      <c r="F17" s="21">
        <f t="shared" si="2"/>
        <v>2010661.57</v>
      </c>
      <c r="G17" s="3">
        <v>0</v>
      </c>
      <c r="H17" s="3">
        <v>0</v>
      </c>
      <c r="I17" s="21">
        <f t="shared" si="1"/>
        <v>2010661.57</v>
      </c>
    </row>
    <row r="18" spans="2:9" x14ac:dyDescent="0.25">
      <c r="B18" s="29" t="s">
        <v>20</v>
      </c>
      <c r="C18" s="30"/>
      <c r="D18" s="24">
        <f t="shared" ref="D18:I18" si="3">SUM(D19:D27)</f>
        <v>1900407.17</v>
      </c>
      <c r="E18" s="24">
        <f t="shared" si="3"/>
        <v>134332.89000000001</v>
      </c>
      <c r="F18" s="25">
        <f t="shared" si="3"/>
        <v>2034740.06</v>
      </c>
      <c r="G18" s="25">
        <f t="shared" si="3"/>
        <v>1351461.35</v>
      </c>
      <c r="H18" s="25">
        <f t="shared" si="3"/>
        <v>1351461.35</v>
      </c>
      <c r="I18" s="25">
        <f t="shared" si="3"/>
        <v>683278.71</v>
      </c>
    </row>
    <row r="19" spans="2:9" ht="25.5" customHeight="1" x14ac:dyDescent="0.25">
      <c r="B19" s="1"/>
      <c r="C19" s="2" t="s">
        <v>21</v>
      </c>
      <c r="D19" s="26">
        <v>1170007.17</v>
      </c>
      <c r="E19" s="26">
        <v>36413</v>
      </c>
      <c r="F19" s="27">
        <v>1206420.17</v>
      </c>
      <c r="G19" s="26">
        <v>793251.28</v>
      </c>
      <c r="H19" s="26">
        <v>793251.28</v>
      </c>
      <c r="I19" s="27">
        <f>F19-G19</f>
        <v>413168.8899999999</v>
      </c>
    </row>
    <row r="20" spans="2:9" ht="16.5" customHeight="1" x14ac:dyDescent="0.25">
      <c r="B20" s="1"/>
      <c r="C20" s="2" t="s">
        <v>22</v>
      </c>
      <c r="D20" s="26">
        <v>105500</v>
      </c>
      <c r="E20" s="26">
        <v>78112.89</v>
      </c>
      <c r="F20" s="27">
        <v>183612.89</v>
      </c>
      <c r="G20" s="26">
        <v>183446.23</v>
      </c>
      <c r="H20" s="26">
        <v>183446.23</v>
      </c>
      <c r="I20" s="27">
        <f t="shared" ref="I20:I26" si="4">F20-G20</f>
        <v>166.66000000000349</v>
      </c>
    </row>
    <row r="21" spans="2:9" ht="30" customHeight="1" x14ac:dyDescent="0.25">
      <c r="B21" s="1"/>
      <c r="C21" s="2" t="s">
        <v>23</v>
      </c>
      <c r="D21" s="26">
        <v>0</v>
      </c>
      <c r="E21" s="26">
        <v>0</v>
      </c>
      <c r="F21" s="27">
        <v>0</v>
      </c>
      <c r="G21" s="26">
        <v>0</v>
      </c>
      <c r="H21" s="26">
        <v>0</v>
      </c>
      <c r="I21" s="27">
        <f t="shared" si="4"/>
        <v>0</v>
      </c>
    </row>
    <row r="22" spans="2:9" ht="28.5" customHeight="1" x14ac:dyDescent="0.25">
      <c r="B22" s="1"/>
      <c r="C22" s="2" t="s">
        <v>24</v>
      </c>
      <c r="D22" s="26">
        <v>43500</v>
      </c>
      <c r="E22" s="26">
        <v>7800</v>
      </c>
      <c r="F22" s="27">
        <v>51300</v>
      </c>
      <c r="G22" s="26">
        <v>48343.81</v>
      </c>
      <c r="H22" s="26">
        <v>48343.81</v>
      </c>
      <c r="I22" s="27">
        <f t="shared" si="4"/>
        <v>2956.1900000000023</v>
      </c>
    </row>
    <row r="23" spans="2:9" ht="25.5" customHeight="1" x14ac:dyDescent="0.25">
      <c r="B23" s="1"/>
      <c r="C23" s="2" t="s">
        <v>25</v>
      </c>
      <c r="D23" s="26">
        <v>700</v>
      </c>
      <c r="E23" s="26">
        <v>0</v>
      </c>
      <c r="F23" s="27">
        <v>700</v>
      </c>
      <c r="G23" s="26">
        <v>583.1</v>
      </c>
      <c r="H23" s="26">
        <v>583.1</v>
      </c>
      <c r="I23" s="27">
        <f t="shared" si="4"/>
        <v>116.89999999999998</v>
      </c>
    </row>
    <row r="24" spans="2:9" ht="18" customHeight="1" x14ac:dyDescent="0.25">
      <c r="B24" s="1"/>
      <c r="C24" s="2" t="s">
        <v>26</v>
      </c>
      <c r="D24" s="26">
        <v>393000</v>
      </c>
      <c r="E24" s="26">
        <v>1000</v>
      </c>
      <c r="F24" s="27">
        <v>394000</v>
      </c>
      <c r="G24" s="26">
        <v>157858.60999999999</v>
      </c>
      <c r="H24" s="26">
        <v>157858.60999999999</v>
      </c>
      <c r="I24" s="27">
        <f t="shared" si="4"/>
        <v>236141.39</v>
      </c>
    </row>
    <row r="25" spans="2:9" ht="23.25" customHeight="1" x14ac:dyDescent="0.25">
      <c r="B25" s="1"/>
      <c r="C25" s="2" t="s">
        <v>27</v>
      </c>
      <c r="D25" s="26">
        <v>66500</v>
      </c>
      <c r="E25" s="26">
        <v>28500</v>
      </c>
      <c r="F25" s="27">
        <v>95000</v>
      </c>
      <c r="G25" s="26">
        <v>94748.800000000003</v>
      </c>
      <c r="H25" s="26">
        <v>94748.800000000003</v>
      </c>
      <c r="I25" s="27">
        <f t="shared" si="4"/>
        <v>251.19999999999709</v>
      </c>
    </row>
    <row r="26" spans="2:9" ht="18" customHeight="1" x14ac:dyDescent="0.25">
      <c r="B26" s="1"/>
      <c r="C26" s="2" t="s">
        <v>28</v>
      </c>
      <c r="D26" s="26">
        <v>0</v>
      </c>
      <c r="E26" s="26">
        <v>0</v>
      </c>
      <c r="F26" s="27">
        <v>0</v>
      </c>
      <c r="G26" s="26">
        <v>0</v>
      </c>
      <c r="H26" s="26">
        <v>0</v>
      </c>
      <c r="I26" s="27">
        <f t="shared" si="4"/>
        <v>0</v>
      </c>
    </row>
    <row r="27" spans="2:9" ht="24" customHeight="1" x14ac:dyDescent="0.25">
      <c r="B27" s="1"/>
      <c r="C27" s="2" t="s">
        <v>29</v>
      </c>
      <c r="D27" s="26">
        <v>121200</v>
      </c>
      <c r="E27" s="26">
        <v>-17493</v>
      </c>
      <c r="F27" s="27">
        <v>103707</v>
      </c>
      <c r="G27" s="26">
        <v>73229.52</v>
      </c>
      <c r="H27" s="26">
        <v>73229.52</v>
      </c>
      <c r="I27" s="27">
        <f>F27-G27</f>
        <v>30477.479999999996</v>
      </c>
    </row>
    <row r="28" spans="2:9" x14ac:dyDescent="0.25">
      <c r="B28" s="29" t="s">
        <v>30</v>
      </c>
      <c r="C28" s="30"/>
      <c r="D28" s="24">
        <f t="shared" ref="D28:I28" si="5">SUM(D29:D37)</f>
        <v>8133438.2400000002</v>
      </c>
      <c r="E28" s="24">
        <f t="shared" si="5"/>
        <v>1009029.69</v>
      </c>
      <c r="F28" s="25">
        <f t="shared" si="5"/>
        <v>9142467.9299999997</v>
      </c>
      <c r="G28" s="25">
        <f t="shared" si="5"/>
        <v>3724472.1899999995</v>
      </c>
      <c r="H28" s="25">
        <f t="shared" si="5"/>
        <v>3724472.1899999995</v>
      </c>
      <c r="I28" s="25">
        <f t="shared" si="5"/>
        <v>5417995.7400000002</v>
      </c>
    </row>
    <row r="29" spans="2:9" ht="15.75" customHeight="1" x14ac:dyDescent="0.25">
      <c r="B29" s="1"/>
      <c r="C29" s="2" t="s">
        <v>31</v>
      </c>
      <c r="D29" s="26">
        <v>609192</v>
      </c>
      <c r="E29" s="26">
        <v>15019</v>
      </c>
      <c r="F29" s="27">
        <v>624211</v>
      </c>
      <c r="G29" s="26">
        <v>275643.55</v>
      </c>
      <c r="H29" s="26">
        <v>275643.55</v>
      </c>
      <c r="I29" s="27">
        <f>+F29-G29</f>
        <v>348567.45</v>
      </c>
    </row>
    <row r="30" spans="2:9" ht="15" customHeight="1" x14ac:dyDescent="0.25">
      <c r="B30" s="1"/>
      <c r="C30" s="2" t="s">
        <v>32</v>
      </c>
      <c r="D30" s="26">
        <v>1574662.24</v>
      </c>
      <c r="E30" s="26">
        <v>1394</v>
      </c>
      <c r="F30" s="27">
        <v>1576056.24</v>
      </c>
      <c r="G30" s="26">
        <v>778322.36</v>
      </c>
      <c r="H30" s="26">
        <v>778322.36</v>
      </c>
      <c r="I30" s="27">
        <f t="shared" ref="I30:I37" si="6">+F30-G30</f>
        <v>797733.88</v>
      </c>
    </row>
    <row r="31" spans="2:9" ht="24" customHeight="1" x14ac:dyDescent="0.25">
      <c r="B31" s="1"/>
      <c r="C31" s="2" t="s">
        <v>33</v>
      </c>
      <c r="D31" s="26">
        <v>1086820</v>
      </c>
      <c r="E31" s="26">
        <v>5550</v>
      </c>
      <c r="F31" s="27">
        <v>1092370</v>
      </c>
      <c r="G31" s="26">
        <v>544651.5</v>
      </c>
      <c r="H31" s="26">
        <v>544651.5</v>
      </c>
      <c r="I31" s="27">
        <f t="shared" si="6"/>
        <v>547718.5</v>
      </c>
    </row>
    <row r="32" spans="2:9" ht="25.5" customHeight="1" x14ac:dyDescent="0.25">
      <c r="B32" s="1"/>
      <c r="C32" s="2" t="s">
        <v>34</v>
      </c>
      <c r="D32" s="26">
        <v>24500</v>
      </c>
      <c r="E32" s="26">
        <v>29222.720000000001</v>
      </c>
      <c r="F32" s="27">
        <v>53722.720000000001</v>
      </c>
      <c r="G32" s="26">
        <v>12040.37</v>
      </c>
      <c r="H32" s="26">
        <v>12040.37</v>
      </c>
      <c r="I32" s="27">
        <f t="shared" si="6"/>
        <v>41682.35</v>
      </c>
    </row>
    <row r="33" spans="1:12" ht="26.25" customHeight="1" x14ac:dyDescent="0.25">
      <c r="B33" s="1"/>
      <c r="C33" s="2" t="s">
        <v>35</v>
      </c>
      <c r="D33" s="26">
        <v>778896</v>
      </c>
      <c r="E33" s="26">
        <v>900724.39</v>
      </c>
      <c r="F33" s="27">
        <v>1679620.39</v>
      </c>
      <c r="G33" s="26">
        <v>278911.71000000002</v>
      </c>
      <c r="H33" s="26">
        <v>278911.71000000002</v>
      </c>
      <c r="I33" s="27">
        <f t="shared" si="6"/>
        <v>1400708.68</v>
      </c>
    </row>
    <row r="34" spans="1:12" ht="24" customHeight="1" x14ac:dyDescent="0.25">
      <c r="B34" s="1"/>
      <c r="C34" s="2" t="s">
        <v>36</v>
      </c>
      <c r="D34" s="26">
        <v>0</v>
      </c>
      <c r="E34" s="26">
        <v>0</v>
      </c>
      <c r="F34" s="27">
        <v>0</v>
      </c>
      <c r="G34" s="26">
        <v>0</v>
      </c>
      <c r="H34" s="26">
        <v>0</v>
      </c>
      <c r="I34" s="27">
        <f t="shared" si="6"/>
        <v>0</v>
      </c>
    </row>
    <row r="35" spans="1:12" ht="16.5" customHeight="1" x14ac:dyDescent="0.25">
      <c r="B35" s="1"/>
      <c r="C35" s="2" t="s">
        <v>37</v>
      </c>
      <c r="D35" s="26">
        <v>512500</v>
      </c>
      <c r="E35" s="26">
        <v>-7703.42</v>
      </c>
      <c r="F35" s="27">
        <v>504796.58</v>
      </c>
      <c r="G35" s="26">
        <v>304711.81</v>
      </c>
      <c r="H35" s="26">
        <v>304711.81</v>
      </c>
      <c r="I35" s="27">
        <f t="shared" si="6"/>
        <v>200084.77000000002</v>
      </c>
    </row>
    <row r="36" spans="1:12" ht="15" customHeight="1" x14ac:dyDescent="0.25">
      <c r="B36" s="1"/>
      <c r="C36" s="2" t="s">
        <v>38</v>
      </c>
      <c r="D36" s="26">
        <v>3000</v>
      </c>
      <c r="E36" s="26">
        <v>59800</v>
      </c>
      <c r="F36" s="27">
        <v>62800</v>
      </c>
      <c r="G36" s="26">
        <v>59800</v>
      </c>
      <c r="H36" s="26">
        <v>59800</v>
      </c>
      <c r="I36" s="27">
        <f t="shared" si="6"/>
        <v>3000</v>
      </c>
    </row>
    <row r="37" spans="1:12" ht="15" customHeight="1" x14ac:dyDescent="0.25">
      <c r="B37" s="1"/>
      <c r="C37" s="2" t="s">
        <v>39</v>
      </c>
      <c r="D37" s="26">
        <v>3543868</v>
      </c>
      <c r="E37" s="26">
        <v>5023</v>
      </c>
      <c r="F37" s="27">
        <v>3548891</v>
      </c>
      <c r="G37" s="26">
        <v>1470390.89</v>
      </c>
      <c r="H37" s="26">
        <v>1470390.89</v>
      </c>
      <c r="I37" s="27">
        <f t="shared" si="6"/>
        <v>2078500.11</v>
      </c>
    </row>
    <row r="38" spans="1:12" ht="24" customHeight="1" x14ac:dyDescent="0.25">
      <c r="B38" s="29" t="s">
        <v>40</v>
      </c>
      <c r="C38" s="30"/>
      <c r="D38" s="24">
        <f>SUM(D39:D47)</f>
        <v>0</v>
      </c>
      <c r="E38" s="24">
        <f>SUM(E39:E47)</f>
        <v>0</v>
      </c>
      <c r="F38" s="25">
        <f>D38+E38</f>
        <v>0</v>
      </c>
      <c r="G38" s="25">
        <f>SUM(G39:G47)</f>
        <v>0</v>
      </c>
      <c r="H38" s="25">
        <f>SUM(H39:H47)</f>
        <v>0</v>
      </c>
      <c r="I38" s="25">
        <f>SUM(I39:I47)</f>
        <v>0</v>
      </c>
    </row>
    <row r="39" spans="1:12" ht="27.75" customHeight="1" x14ac:dyDescent="0.25">
      <c r="B39" s="1"/>
      <c r="C39" s="2" t="s">
        <v>41</v>
      </c>
      <c r="D39" s="26">
        <v>0</v>
      </c>
      <c r="E39" s="26">
        <v>0</v>
      </c>
      <c r="F39" s="27">
        <v>0</v>
      </c>
      <c r="G39" s="26">
        <v>0</v>
      </c>
      <c r="H39" s="26">
        <v>0</v>
      </c>
      <c r="I39" s="27">
        <f>F39-G39</f>
        <v>0</v>
      </c>
    </row>
    <row r="40" spans="1:12" ht="14.25" customHeight="1" x14ac:dyDescent="0.25">
      <c r="B40" s="1"/>
      <c r="C40" s="2" t="s">
        <v>42</v>
      </c>
      <c r="D40" s="26">
        <v>0</v>
      </c>
      <c r="E40" s="26">
        <v>0</v>
      </c>
      <c r="F40" s="27">
        <v>0</v>
      </c>
      <c r="G40" s="26">
        <v>0</v>
      </c>
      <c r="H40" s="26">
        <v>0</v>
      </c>
      <c r="I40" s="27">
        <f t="shared" ref="I40:I47" si="7">F40-G40</f>
        <v>0</v>
      </c>
    </row>
    <row r="41" spans="1:12" ht="15.75" customHeight="1" x14ac:dyDescent="0.25">
      <c r="B41" s="1"/>
      <c r="C41" s="2" t="s">
        <v>43</v>
      </c>
      <c r="D41" s="26">
        <v>0</v>
      </c>
      <c r="E41" s="26">
        <v>0</v>
      </c>
      <c r="F41" s="27">
        <v>0</v>
      </c>
      <c r="G41" s="26">
        <v>0</v>
      </c>
      <c r="H41" s="26">
        <v>0</v>
      </c>
      <c r="I41" s="27">
        <f t="shared" si="7"/>
        <v>0</v>
      </c>
    </row>
    <row r="42" spans="1:12" ht="14.25" customHeight="1" x14ac:dyDescent="0.25">
      <c r="B42" s="1"/>
      <c r="C42" s="2" t="s">
        <v>44</v>
      </c>
      <c r="D42" s="26">
        <v>0</v>
      </c>
      <c r="E42" s="26">
        <v>0</v>
      </c>
      <c r="F42" s="27">
        <v>0</v>
      </c>
      <c r="G42" s="26">
        <v>0</v>
      </c>
      <c r="H42" s="26">
        <v>0</v>
      </c>
      <c r="I42" s="27">
        <f t="shared" si="7"/>
        <v>0</v>
      </c>
    </row>
    <row r="43" spans="1:12" ht="16.5" customHeight="1" x14ac:dyDescent="0.25">
      <c r="B43" s="1"/>
      <c r="C43" s="2" t="s">
        <v>45</v>
      </c>
      <c r="D43" s="26">
        <v>0</v>
      </c>
      <c r="E43" s="26">
        <v>0</v>
      </c>
      <c r="F43" s="27">
        <v>0</v>
      </c>
      <c r="G43" s="26">
        <v>0</v>
      </c>
      <c r="H43" s="26">
        <v>0</v>
      </c>
      <c r="I43" s="27">
        <f t="shared" si="7"/>
        <v>0</v>
      </c>
    </row>
    <row r="44" spans="1:12" ht="25.5" customHeight="1" x14ac:dyDescent="0.25">
      <c r="B44" s="1"/>
      <c r="C44" s="2" t="s">
        <v>46</v>
      </c>
      <c r="D44" s="26">
        <v>0</v>
      </c>
      <c r="E44" s="26">
        <v>0</v>
      </c>
      <c r="F44" s="27">
        <v>0</v>
      </c>
      <c r="G44" s="26">
        <v>0</v>
      </c>
      <c r="H44" s="26">
        <v>0</v>
      </c>
      <c r="I44" s="27">
        <f t="shared" si="7"/>
        <v>0</v>
      </c>
      <c r="L44" s="7"/>
    </row>
    <row r="45" spans="1:12" ht="15" customHeight="1" x14ac:dyDescent="0.25">
      <c r="B45" s="1"/>
      <c r="C45" s="2" t="s">
        <v>47</v>
      </c>
      <c r="D45" s="26">
        <v>0</v>
      </c>
      <c r="E45" s="26">
        <v>0</v>
      </c>
      <c r="F45" s="27">
        <v>0</v>
      </c>
      <c r="G45" s="26">
        <v>0</v>
      </c>
      <c r="H45" s="26">
        <v>0</v>
      </c>
      <c r="I45" s="27">
        <f t="shared" si="7"/>
        <v>0</v>
      </c>
    </row>
    <row r="46" spans="1:12" x14ac:dyDescent="0.25">
      <c r="A46" s="10"/>
      <c r="B46" s="1"/>
      <c r="C46" s="6" t="s">
        <v>48</v>
      </c>
      <c r="D46" s="26">
        <v>0</v>
      </c>
      <c r="E46" s="26">
        <v>0</v>
      </c>
      <c r="F46" s="27">
        <v>0</v>
      </c>
      <c r="G46" s="26">
        <v>0</v>
      </c>
      <c r="H46" s="26">
        <v>0</v>
      </c>
      <c r="I46" s="27">
        <f t="shared" si="7"/>
        <v>0</v>
      </c>
      <c r="J46" s="9"/>
    </row>
    <row r="47" spans="1:12" ht="15" customHeight="1" x14ac:dyDescent="0.25">
      <c r="B47" s="1"/>
      <c r="C47" s="6" t="s">
        <v>49</v>
      </c>
      <c r="D47" s="26">
        <v>0</v>
      </c>
      <c r="E47" s="26">
        <v>0</v>
      </c>
      <c r="F47" s="27">
        <v>0</v>
      </c>
      <c r="G47" s="26">
        <v>0</v>
      </c>
      <c r="H47" s="26">
        <v>0</v>
      </c>
      <c r="I47" s="27">
        <f t="shared" si="7"/>
        <v>0</v>
      </c>
    </row>
    <row r="48" spans="1:12" x14ac:dyDescent="0.25">
      <c r="B48" s="29" t="s">
        <v>50</v>
      </c>
      <c r="C48" s="30"/>
      <c r="D48" s="24">
        <f t="shared" ref="D48:I48" si="8">SUM(D49:D57)</f>
        <v>388174.22</v>
      </c>
      <c r="E48" s="24">
        <f t="shared" si="8"/>
        <v>0</v>
      </c>
      <c r="F48" s="25">
        <f t="shared" si="8"/>
        <v>388174.22</v>
      </c>
      <c r="G48" s="25">
        <f t="shared" si="8"/>
        <v>173317.36</v>
      </c>
      <c r="H48" s="25">
        <f t="shared" si="8"/>
        <v>173317.36</v>
      </c>
      <c r="I48" s="25">
        <f t="shared" si="8"/>
        <v>214856.86</v>
      </c>
    </row>
    <row r="49" spans="2:15" ht="15" customHeight="1" x14ac:dyDescent="0.25">
      <c r="B49" s="1"/>
      <c r="C49" s="2" t="s">
        <v>51</v>
      </c>
      <c r="D49" s="26">
        <v>388174.22</v>
      </c>
      <c r="E49" s="26">
        <v>-7937.37</v>
      </c>
      <c r="F49" s="27">
        <v>380236.85</v>
      </c>
      <c r="G49" s="26">
        <v>165379.99</v>
      </c>
      <c r="H49" s="26">
        <v>165379.99</v>
      </c>
      <c r="I49" s="27">
        <f>F49-G49</f>
        <v>214856.86</v>
      </c>
    </row>
    <row r="50" spans="2:15" ht="15" customHeight="1" x14ac:dyDescent="0.25">
      <c r="B50" s="1"/>
      <c r="C50" s="6" t="s">
        <v>52</v>
      </c>
      <c r="D50" s="26">
        <v>0</v>
      </c>
      <c r="E50" s="26">
        <v>0</v>
      </c>
      <c r="F50" s="27">
        <v>0</v>
      </c>
      <c r="G50" s="26">
        <v>0</v>
      </c>
      <c r="H50" s="26">
        <v>0</v>
      </c>
      <c r="I50" s="27">
        <f t="shared" ref="I50:I57" si="9">F50-G50</f>
        <v>0</v>
      </c>
      <c r="O50" s="7"/>
    </row>
    <row r="51" spans="2:15" ht="15.75" customHeight="1" x14ac:dyDescent="0.25">
      <c r="B51" s="1"/>
      <c r="C51" s="6" t="s">
        <v>53</v>
      </c>
      <c r="D51" s="26">
        <v>0</v>
      </c>
      <c r="E51" s="26">
        <v>0</v>
      </c>
      <c r="F51" s="27">
        <v>0</v>
      </c>
      <c r="G51" s="26">
        <v>0</v>
      </c>
      <c r="H51" s="26">
        <v>0</v>
      </c>
      <c r="I51" s="27">
        <f t="shared" si="9"/>
        <v>0</v>
      </c>
      <c r="L51" s="7"/>
    </row>
    <row r="52" spans="2:15" ht="15" customHeight="1" x14ac:dyDescent="0.25">
      <c r="B52" s="1"/>
      <c r="C52" s="2" t="s">
        <v>54</v>
      </c>
      <c r="D52" s="26">
        <v>0</v>
      </c>
      <c r="E52" s="26">
        <v>0</v>
      </c>
      <c r="F52" s="27">
        <v>0</v>
      </c>
      <c r="G52" s="26">
        <v>0</v>
      </c>
      <c r="H52" s="26">
        <v>0</v>
      </c>
      <c r="I52" s="27">
        <f t="shared" si="9"/>
        <v>0</v>
      </c>
    </row>
    <row r="53" spans="2:15" ht="18" customHeight="1" x14ac:dyDescent="0.25">
      <c r="B53" s="1"/>
      <c r="C53" s="2" t="s">
        <v>55</v>
      </c>
      <c r="D53" s="26">
        <v>0</v>
      </c>
      <c r="E53" s="26">
        <v>0</v>
      </c>
      <c r="F53" s="27">
        <v>0</v>
      </c>
      <c r="G53" s="26">
        <v>0</v>
      </c>
      <c r="H53" s="26">
        <v>0</v>
      </c>
      <c r="I53" s="27">
        <f t="shared" si="9"/>
        <v>0</v>
      </c>
    </row>
    <row r="54" spans="2:15" ht="15" customHeight="1" x14ac:dyDescent="0.25">
      <c r="B54" s="13"/>
      <c r="C54" s="14" t="s">
        <v>56</v>
      </c>
      <c r="D54" s="26">
        <v>0</v>
      </c>
      <c r="E54" s="26">
        <v>7937.37</v>
      </c>
      <c r="F54" s="27">
        <v>7937.37</v>
      </c>
      <c r="G54" s="26">
        <v>7937.37</v>
      </c>
      <c r="H54" s="26">
        <v>7937.37</v>
      </c>
      <c r="I54" s="27">
        <f t="shared" si="9"/>
        <v>0</v>
      </c>
    </row>
    <row r="55" spans="2:15" ht="15" customHeight="1" x14ac:dyDescent="0.25">
      <c r="B55" s="11"/>
      <c r="C55" s="8" t="s">
        <v>57</v>
      </c>
      <c r="D55" s="26">
        <v>0</v>
      </c>
      <c r="E55" s="26">
        <v>0</v>
      </c>
      <c r="F55" s="27">
        <v>0</v>
      </c>
      <c r="G55" s="26">
        <v>0</v>
      </c>
      <c r="H55" s="26">
        <v>0</v>
      </c>
      <c r="I55" s="27">
        <f t="shared" si="9"/>
        <v>0</v>
      </c>
    </row>
    <row r="56" spans="2:15" ht="15" customHeight="1" x14ac:dyDescent="0.25">
      <c r="B56" s="1"/>
      <c r="C56" s="2" t="s">
        <v>58</v>
      </c>
      <c r="D56" s="26">
        <v>0</v>
      </c>
      <c r="E56" s="26">
        <v>0</v>
      </c>
      <c r="F56" s="27">
        <v>0</v>
      </c>
      <c r="G56" s="26">
        <v>0</v>
      </c>
      <c r="H56" s="26">
        <v>0</v>
      </c>
      <c r="I56" s="27">
        <f t="shared" si="9"/>
        <v>0</v>
      </c>
    </row>
    <row r="57" spans="2:15" x14ac:dyDescent="0.25">
      <c r="B57" s="1"/>
      <c r="C57" s="2" t="s">
        <v>59</v>
      </c>
      <c r="D57" s="26">
        <v>0</v>
      </c>
      <c r="E57" s="26">
        <v>0</v>
      </c>
      <c r="F57" s="27">
        <v>0</v>
      </c>
      <c r="G57" s="26">
        <v>0</v>
      </c>
      <c r="H57" s="26">
        <v>0</v>
      </c>
      <c r="I57" s="27">
        <f t="shared" si="9"/>
        <v>0</v>
      </c>
    </row>
    <row r="58" spans="2:15" x14ac:dyDescent="0.25">
      <c r="B58" s="29" t="s">
        <v>60</v>
      </c>
      <c r="C58" s="30"/>
      <c r="D58" s="24">
        <f>SUM(D59:D61)</f>
        <v>10000000</v>
      </c>
      <c r="E58" s="24">
        <f>SUM(E59:E61)</f>
        <v>-10000000</v>
      </c>
      <c r="F58" s="25">
        <f>D58+E58</f>
        <v>0</v>
      </c>
      <c r="G58" s="25">
        <f>SUM(G59:G61)</f>
        <v>0</v>
      </c>
      <c r="H58" s="25">
        <f>SUM(H59:H61)</f>
        <v>0</v>
      </c>
      <c r="I58" s="25">
        <f>SUM(I59:I61)</f>
        <v>0</v>
      </c>
    </row>
    <row r="59" spans="2:15" ht="15.75" customHeight="1" x14ac:dyDescent="0.25">
      <c r="B59" s="1"/>
      <c r="C59" s="2" t="s">
        <v>61</v>
      </c>
      <c r="D59" s="26">
        <v>10000000</v>
      </c>
      <c r="E59" s="26">
        <v>-10000000</v>
      </c>
      <c r="F59" s="27">
        <v>0</v>
      </c>
      <c r="G59" s="26">
        <v>0</v>
      </c>
      <c r="H59" s="26">
        <v>0</v>
      </c>
      <c r="I59" s="27">
        <f>F59-G59</f>
        <v>0</v>
      </c>
    </row>
    <row r="60" spans="2:15" ht="15" customHeight="1" x14ac:dyDescent="0.25">
      <c r="B60" s="1"/>
      <c r="C60" s="2" t="s">
        <v>62</v>
      </c>
      <c r="D60" s="26">
        <v>0</v>
      </c>
      <c r="E60" s="26">
        <v>0</v>
      </c>
      <c r="F60" s="27">
        <v>0</v>
      </c>
      <c r="G60" s="26">
        <v>0</v>
      </c>
      <c r="H60" s="26">
        <v>0</v>
      </c>
      <c r="I60" s="27">
        <f>F60-G60</f>
        <v>0</v>
      </c>
    </row>
    <row r="61" spans="2:15" ht="15" customHeight="1" x14ac:dyDescent="0.25">
      <c r="B61" s="1"/>
      <c r="C61" s="2" t="s">
        <v>63</v>
      </c>
      <c r="D61" s="26">
        <v>0</v>
      </c>
      <c r="E61" s="26">
        <v>0</v>
      </c>
      <c r="F61" s="27">
        <v>0</v>
      </c>
      <c r="G61" s="26">
        <v>0</v>
      </c>
      <c r="H61" s="26">
        <v>0</v>
      </c>
      <c r="I61" s="27">
        <f>F61-G61</f>
        <v>0</v>
      </c>
    </row>
    <row r="62" spans="2:15" x14ac:dyDescent="0.25">
      <c r="B62" s="29" t="s">
        <v>64</v>
      </c>
      <c r="C62" s="30"/>
      <c r="D62" s="24">
        <f t="shared" ref="D62:I62" si="10">SUM(D63:D69)</f>
        <v>0</v>
      </c>
      <c r="E62" s="24">
        <f t="shared" si="10"/>
        <v>0</v>
      </c>
      <c r="F62" s="25">
        <f t="shared" si="10"/>
        <v>0</v>
      </c>
      <c r="G62" s="25">
        <f t="shared" si="10"/>
        <v>0</v>
      </c>
      <c r="H62" s="25">
        <f t="shared" si="10"/>
        <v>0</v>
      </c>
      <c r="I62" s="25">
        <f t="shared" si="10"/>
        <v>0</v>
      </c>
    </row>
    <row r="63" spans="2:15" ht="25.5" customHeight="1" x14ac:dyDescent="0.25">
      <c r="B63" s="1"/>
      <c r="C63" s="2" t="s">
        <v>65</v>
      </c>
      <c r="D63" s="26">
        <v>0</v>
      </c>
      <c r="E63" s="26">
        <v>0</v>
      </c>
      <c r="F63" s="27">
        <v>0</v>
      </c>
      <c r="G63" s="26">
        <v>0</v>
      </c>
      <c r="H63" s="26">
        <v>0</v>
      </c>
      <c r="I63" s="27">
        <f>F63-G63</f>
        <v>0</v>
      </c>
    </row>
    <row r="64" spans="2:15" ht="15.75" customHeight="1" x14ac:dyDescent="0.25">
      <c r="B64" s="1"/>
      <c r="C64" s="2" t="s">
        <v>66</v>
      </c>
      <c r="D64" s="26">
        <v>0</v>
      </c>
      <c r="E64" s="26">
        <v>0</v>
      </c>
      <c r="F64" s="27">
        <v>0</v>
      </c>
      <c r="G64" s="26">
        <v>0</v>
      </c>
      <c r="H64" s="26">
        <v>0</v>
      </c>
      <c r="I64" s="27">
        <f t="shared" ref="I64:I69" si="11">F64-G64</f>
        <v>0</v>
      </c>
    </row>
    <row r="65" spans="2:9" ht="15.75" customHeight="1" x14ac:dyDescent="0.25">
      <c r="B65" s="1"/>
      <c r="C65" s="2" t="s">
        <v>67</v>
      </c>
      <c r="D65" s="26">
        <v>0</v>
      </c>
      <c r="E65" s="26">
        <v>0</v>
      </c>
      <c r="F65" s="27">
        <v>0</v>
      </c>
      <c r="G65" s="26">
        <v>0</v>
      </c>
      <c r="H65" s="26">
        <v>0</v>
      </c>
      <c r="I65" s="27">
        <f t="shared" si="11"/>
        <v>0</v>
      </c>
    </row>
    <row r="66" spans="2:9" ht="14.25" customHeight="1" x14ac:dyDescent="0.25">
      <c r="B66" s="1"/>
      <c r="C66" s="2" t="s">
        <v>68</v>
      </c>
      <c r="D66" s="26">
        <v>0</v>
      </c>
      <c r="E66" s="26">
        <v>0</v>
      </c>
      <c r="F66" s="27">
        <v>0</v>
      </c>
      <c r="G66" s="26">
        <v>0</v>
      </c>
      <c r="H66" s="26">
        <v>0</v>
      </c>
      <c r="I66" s="27">
        <f t="shared" si="11"/>
        <v>0</v>
      </c>
    </row>
    <row r="67" spans="2:9" ht="25.5" customHeight="1" x14ac:dyDescent="0.25">
      <c r="B67" s="1"/>
      <c r="C67" s="2" t="s">
        <v>69</v>
      </c>
      <c r="D67" s="26">
        <v>0</v>
      </c>
      <c r="E67" s="26">
        <v>0</v>
      </c>
      <c r="F67" s="27">
        <v>0</v>
      </c>
      <c r="G67" s="26">
        <v>0</v>
      </c>
      <c r="H67" s="26">
        <v>0</v>
      </c>
      <c r="I67" s="27">
        <f t="shared" si="11"/>
        <v>0</v>
      </c>
    </row>
    <row r="68" spans="2:9" ht="15.75" customHeight="1" x14ac:dyDescent="0.25">
      <c r="B68" s="1"/>
      <c r="C68" s="2" t="s">
        <v>70</v>
      </c>
      <c r="D68" s="26">
        <v>0</v>
      </c>
      <c r="E68" s="26">
        <v>0</v>
      </c>
      <c r="F68" s="27">
        <v>0</v>
      </c>
      <c r="G68" s="26">
        <v>0</v>
      </c>
      <c r="H68" s="26">
        <v>0</v>
      </c>
      <c r="I68" s="27">
        <f t="shared" si="11"/>
        <v>0</v>
      </c>
    </row>
    <row r="69" spans="2:9" ht="27" customHeight="1" x14ac:dyDescent="0.25">
      <c r="B69" s="1"/>
      <c r="C69" s="2" t="s">
        <v>71</v>
      </c>
      <c r="D69" s="26">
        <v>0</v>
      </c>
      <c r="E69" s="26">
        <v>0</v>
      </c>
      <c r="F69" s="27">
        <v>0</v>
      </c>
      <c r="G69" s="26">
        <v>0</v>
      </c>
      <c r="H69" s="26">
        <v>0</v>
      </c>
      <c r="I69" s="27">
        <f t="shared" si="11"/>
        <v>0</v>
      </c>
    </row>
    <row r="70" spans="2:9" x14ac:dyDescent="0.25">
      <c r="B70" s="29" t="s">
        <v>72</v>
      </c>
      <c r="C70" s="30"/>
      <c r="D70" s="24">
        <f t="shared" ref="D70:I70" si="12">SUM(D71:D73)</f>
        <v>0</v>
      </c>
      <c r="E70" s="24">
        <f t="shared" si="12"/>
        <v>0</v>
      </c>
      <c r="F70" s="25">
        <f t="shared" si="12"/>
        <v>0</v>
      </c>
      <c r="G70" s="25">
        <f t="shared" si="12"/>
        <v>0</v>
      </c>
      <c r="H70" s="25">
        <f t="shared" si="12"/>
        <v>0</v>
      </c>
      <c r="I70" s="25">
        <f t="shared" si="12"/>
        <v>0</v>
      </c>
    </row>
    <row r="71" spans="2:9" ht="12.75" customHeight="1" x14ac:dyDescent="0.25">
      <c r="B71" s="1"/>
      <c r="C71" s="2" t="s">
        <v>73</v>
      </c>
      <c r="D71" s="26">
        <v>0</v>
      </c>
      <c r="E71" s="26">
        <v>0</v>
      </c>
      <c r="F71" s="27">
        <v>0</v>
      </c>
      <c r="G71" s="26">
        <v>0</v>
      </c>
      <c r="H71" s="26">
        <v>0</v>
      </c>
      <c r="I71" s="27">
        <f>F71-G71</f>
        <v>0</v>
      </c>
    </row>
    <row r="72" spans="2:9" x14ac:dyDescent="0.25">
      <c r="B72" s="1"/>
      <c r="C72" s="2" t="s">
        <v>74</v>
      </c>
      <c r="D72" s="26">
        <v>0</v>
      </c>
      <c r="E72" s="26">
        <v>0</v>
      </c>
      <c r="F72" s="27">
        <v>0</v>
      </c>
      <c r="G72" s="26">
        <v>0</v>
      </c>
      <c r="H72" s="26">
        <v>0</v>
      </c>
      <c r="I72" s="27">
        <f>F72-G72</f>
        <v>0</v>
      </c>
    </row>
    <row r="73" spans="2:9" x14ac:dyDescent="0.25">
      <c r="B73" s="1"/>
      <c r="C73" s="2" t="s">
        <v>75</v>
      </c>
      <c r="D73" s="26">
        <v>0</v>
      </c>
      <c r="E73" s="26">
        <v>0</v>
      </c>
      <c r="F73" s="27">
        <v>0</v>
      </c>
      <c r="G73" s="26">
        <v>0</v>
      </c>
      <c r="H73" s="26">
        <v>0</v>
      </c>
      <c r="I73" s="27">
        <f>F73-G73</f>
        <v>0</v>
      </c>
    </row>
    <row r="74" spans="2:9" x14ac:dyDescent="0.25">
      <c r="B74" s="29" t="s">
        <v>76</v>
      </c>
      <c r="C74" s="30"/>
      <c r="D74" s="24">
        <f>SUM(D75:D81)</f>
        <v>0</v>
      </c>
      <c r="E74" s="24">
        <f t="shared" ref="E74:I74" si="13">SUM(E75:E81)</f>
        <v>0</v>
      </c>
      <c r="F74" s="25">
        <f t="shared" si="13"/>
        <v>0</v>
      </c>
      <c r="G74" s="25">
        <f t="shared" si="13"/>
        <v>0</v>
      </c>
      <c r="H74" s="25">
        <f t="shared" si="13"/>
        <v>0</v>
      </c>
      <c r="I74" s="25">
        <f t="shared" si="13"/>
        <v>0</v>
      </c>
    </row>
    <row r="75" spans="2:9" ht="15.75" customHeight="1" x14ac:dyDescent="0.25">
      <c r="B75" s="1"/>
      <c r="C75" s="2" t="s">
        <v>77</v>
      </c>
      <c r="D75" s="26">
        <v>0</v>
      </c>
      <c r="E75" s="26">
        <v>0</v>
      </c>
      <c r="F75" s="27">
        <v>0</v>
      </c>
      <c r="G75" s="26">
        <v>0</v>
      </c>
      <c r="H75" s="26">
        <v>0</v>
      </c>
      <c r="I75" s="27">
        <f>F75-G75</f>
        <v>0</v>
      </c>
    </row>
    <row r="76" spans="2:9" ht="15.75" customHeight="1" x14ac:dyDescent="0.25">
      <c r="B76" s="1"/>
      <c r="C76" s="2" t="s">
        <v>78</v>
      </c>
      <c r="D76" s="26">
        <v>0</v>
      </c>
      <c r="E76" s="26">
        <v>0</v>
      </c>
      <c r="F76" s="27">
        <v>0</v>
      </c>
      <c r="G76" s="26">
        <v>0</v>
      </c>
      <c r="H76" s="26">
        <v>0</v>
      </c>
      <c r="I76" s="27">
        <f t="shared" ref="I76:I81" si="14">F76-G76</f>
        <v>0</v>
      </c>
    </row>
    <row r="77" spans="2:9" ht="15.75" customHeight="1" x14ac:dyDescent="0.25">
      <c r="B77" s="1"/>
      <c r="C77" s="2" t="s">
        <v>79</v>
      </c>
      <c r="D77" s="26">
        <v>0</v>
      </c>
      <c r="E77" s="26">
        <v>0</v>
      </c>
      <c r="F77" s="27">
        <v>0</v>
      </c>
      <c r="G77" s="26">
        <v>0</v>
      </c>
      <c r="H77" s="26">
        <v>0</v>
      </c>
      <c r="I77" s="27">
        <f t="shared" si="14"/>
        <v>0</v>
      </c>
    </row>
    <row r="78" spans="2:9" ht="15.75" customHeight="1" x14ac:dyDescent="0.25">
      <c r="B78" s="1"/>
      <c r="C78" s="2" t="s">
        <v>80</v>
      </c>
      <c r="D78" s="26">
        <v>0</v>
      </c>
      <c r="E78" s="26">
        <v>0</v>
      </c>
      <c r="F78" s="27">
        <v>0</v>
      </c>
      <c r="G78" s="26">
        <v>0</v>
      </c>
      <c r="H78" s="26">
        <v>0</v>
      </c>
      <c r="I78" s="27">
        <f t="shared" si="14"/>
        <v>0</v>
      </c>
    </row>
    <row r="79" spans="2:9" ht="15.75" customHeight="1" x14ac:dyDescent="0.25">
      <c r="B79" s="1"/>
      <c r="C79" s="2" t="s">
        <v>81</v>
      </c>
      <c r="D79" s="26">
        <v>0</v>
      </c>
      <c r="E79" s="26">
        <v>0</v>
      </c>
      <c r="F79" s="27">
        <v>0</v>
      </c>
      <c r="G79" s="26">
        <v>0</v>
      </c>
      <c r="H79" s="26">
        <v>0</v>
      </c>
      <c r="I79" s="27">
        <f t="shared" si="14"/>
        <v>0</v>
      </c>
    </row>
    <row r="80" spans="2:9" x14ac:dyDescent="0.25">
      <c r="B80" s="1"/>
      <c r="C80" s="2" t="s">
        <v>82</v>
      </c>
      <c r="D80" s="26">
        <v>0</v>
      </c>
      <c r="E80" s="26">
        <v>0</v>
      </c>
      <c r="F80" s="27">
        <v>0</v>
      </c>
      <c r="G80" s="26">
        <v>0</v>
      </c>
      <c r="H80" s="26">
        <v>0</v>
      </c>
      <c r="I80" s="27">
        <f t="shared" si="14"/>
        <v>0</v>
      </c>
    </row>
    <row r="81" spans="1:9" ht="24" x14ac:dyDescent="0.25">
      <c r="B81" s="1"/>
      <c r="C81" s="2" t="s">
        <v>83</v>
      </c>
      <c r="D81" s="26">
        <v>0</v>
      </c>
      <c r="E81" s="26">
        <v>0</v>
      </c>
      <c r="F81" s="27">
        <v>0</v>
      </c>
      <c r="G81" s="26">
        <v>0</v>
      </c>
      <c r="H81" s="26">
        <v>0</v>
      </c>
      <c r="I81" s="27">
        <f t="shared" si="14"/>
        <v>0</v>
      </c>
    </row>
    <row r="82" spans="1:9" x14ac:dyDescent="0.25">
      <c r="B82" s="4"/>
      <c r="C82" s="5" t="s">
        <v>84</v>
      </c>
      <c r="D82" s="28">
        <f>+D10+D18+D28+D38+D48+D58+D62+D70+D74</f>
        <v>138873853.62999997</v>
      </c>
      <c r="E82" s="28">
        <f t="shared" ref="E82:I82" si="15">+E10+E18+E28+E38+E48+E58+E62+E70+E74</f>
        <v>-8629759.9000000004</v>
      </c>
      <c r="F82" s="28">
        <f t="shared" si="15"/>
        <v>130244093.72999996</v>
      </c>
      <c r="G82" s="28">
        <f t="shared" si="15"/>
        <v>51972665.369999997</v>
      </c>
      <c r="H82" s="28">
        <f t="shared" si="15"/>
        <v>49075045.57</v>
      </c>
      <c r="I82" s="28">
        <f t="shared" si="15"/>
        <v>78271428.359999955</v>
      </c>
    </row>
    <row r="91" spans="1:9" x14ac:dyDescent="0.25">
      <c r="B91" s="18"/>
      <c r="C91" s="18"/>
      <c r="D91" s="18"/>
      <c r="E91" s="18"/>
      <c r="F91" s="18"/>
      <c r="G91" s="18"/>
    </row>
    <row r="92" spans="1:9" x14ac:dyDescent="0.25">
      <c r="A92" s="19"/>
      <c r="B92" s="19"/>
      <c r="C92" s="19"/>
      <c r="D92" s="19"/>
      <c r="E92" s="19"/>
      <c r="F92" s="19"/>
      <c r="G92" s="19"/>
    </row>
    <row r="93" spans="1:9" x14ac:dyDescent="0.25">
      <c r="A93" s="19"/>
      <c r="B93" s="19"/>
      <c r="C93" s="19"/>
      <c r="D93" s="19"/>
      <c r="E93" s="19"/>
      <c r="F93" s="19"/>
      <c r="G93" s="19"/>
      <c r="H93" s="18"/>
    </row>
  </sheetData>
  <mergeCells count="16">
    <mergeCell ref="B3:I3"/>
    <mergeCell ref="B4:I4"/>
    <mergeCell ref="B5:I5"/>
    <mergeCell ref="B6:I6"/>
    <mergeCell ref="B7:C9"/>
    <mergeCell ref="D7:H7"/>
    <mergeCell ref="I7:I8"/>
    <mergeCell ref="B62:C62"/>
    <mergeCell ref="B70:C70"/>
    <mergeCell ref="B74:C74"/>
    <mergeCell ref="B10:C10"/>
    <mergeCell ref="B18:C18"/>
    <mergeCell ref="B28:C28"/>
    <mergeCell ref="B38:C38"/>
    <mergeCell ref="B48:C48"/>
    <mergeCell ref="B58:C58"/>
  </mergeCells>
  <printOptions horizontalCentered="1"/>
  <pageMargins left="0.31496062992125984" right="0.31496062992125984" top="0.35433070866141736" bottom="0.6692913385826772" header="0" footer="0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IP-4</vt:lpstr>
      <vt:lpstr>'IP-4'!Área_de_impresión</vt:lpstr>
      <vt:lpstr>'IP-4'!Títulos_a_imprimir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SERGIO</cp:lastModifiedBy>
  <cp:lastPrinted>2025-08-27T14:54:51Z</cp:lastPrinted>
  <dcterms:created xsi:type="dcterms:W3CDTF">2018-10-31T21:40:06Z</dcterms:created>
  <dcterms:modified xsi:type="dcterms:W3CDTF">2025-08-27T14:56:10Z</dcterms:modified>
</cp:coreProperties>
</file>